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12\"/>
    </mc:Choice>
  </mc:AlternateContent>
  <xr:revisionPtr revIDLastSave="0" documentId="13_ncr:1_{73FE6B86-F291-4A0B-87CE-E655AA44E20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0" i="1" l="1"/>
  <c r="AD49" i="1" l="1"/>
  <c r="AB49" i="1"/>
  <c r="AD48" i="1"/>
  <c r="AB48" i="1"/>
  <c r="AD47" i="1"/>
  <c r="T47" i="1"/>
  <c r="R47" i="1"/>
  <c r="P47" i="1"/>
  <c r="S47" i="1" s="1"/>
  <c r="Q47" i="1"/>
  <c r="AE47" i="1" l="1"/>
  <c r="U47" i="1"/>
  <c r="AB47" i="1" s="1"/>
  <c r="P45" i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50" i="1" l="1"/>
  <c r="Y50" i="1"/>
  <c r="Z50" i="1"/>
  <c r="AB46" i="1"/>
  <c r="AB51" i="1" l="1"/>
  <c r="R45" i="1" l="1"/>
  <c r="AE45" i="1" l="1"/>
  <c r="P40" i="1"/>
  <c r="AE40" i="1" s="1"/>
  <c r="P39" i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O41" i="1"/>
  <c r="O39" i="1"/>
  <c r="Q39" i="1" s="1"/>
  <c r="O40" i="1"/>
  <c r="Q40" i="1" s="1"/>
  <c r="Q45" i="1"/>
  <c r="O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T45" i="1"/>
  <c r="R40" i="1"/>
  <c r="T40" i="1"/>
  <c r="O42" i="1"/>
  <c r="Q42" i="1" s="1"/>
  <c r="S42" i="1"/>
  <c r="T42" i="1"/>
  <c r="R39" i="1"/>
  <c r="S39" i="1"/>
  <c r="T39" i="1"/>
  <c r="R41" i="1"/>
  <c r="T41" i="1"/>
  <c r="U41" i="1"/>
  <c r="V50" i="1"/>
  <c r="R44" i="1"/>
  <c r="T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4" i="1" l="1"/>
  <c r="AA50" i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41" i="1"/>
  <c r="S41" i="1" s="1"/>
  <c r="K19" i="1"/>
  <c r="Q19" i="1" s="1"/>
  <c r="O18" i="1"/>
  <c r="M50" i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AB39" i="1" s="1"/>
  <c r="L50" i="1"/>
  <c r="J50" i="1"/>
  <c r="K50" i="1"/>
  <c r="O50" i="1"/>
  <c r="U23" i="1"/>
  <c r="S23" i="1"/>
  <c r="N50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4" i="1" l="1"/>
  <c r="U44" i="1"/>
  <c r="Q41" i="1"/>
  <c r="AB41" i="1" s="1"/>
  <c r="Q17" i="1"/>
  <c r="Q18" i="1"/>
  <c r="AB18" i="1" s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P50" i="1"/>
  <c r="AB40" i="1" l="1"/>
  <c r="AB44" i="1"/>
  <c r="Q23" i="1"/>
  <c r="U50" i="1"/>
  <c r="AB45" i="1"/>
  <c r="S50" i="1"/>
  <c r="AB12" i="1"/>
  <c r="AB23" i="1"/>
  <c r="AB38" i="1"/>
  <c r="Q50" i="1"/>
  <c r="AB50" i="1" l="1"/>
</calcChain>
</file>

<file path=xl/sharedStrings.xml><?xml version="1.0" encoding="utf-8"?>
<sst xmlns="http://schemas.openxmlformats.org/spreadsheetml/2006/main" count="303" uniqueCount="133">
  <si>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</si>
  <si>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</si>
  <si>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</si>
  <si>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</si>
  <si>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</si>
  <si>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</si>
  <si>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</si>
  <si>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</si>
  <si>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</si>
  <si>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</si>
  <si>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</si>
  <si>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</si>
  <si>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</si>
  <si>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</si>
  <si>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</si>
  <si>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</si>
  <si>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</si>
  <si>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</si>
  <si>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</si>
  <si>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</si>
  <si>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</si>
  <si>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</si>
  <si>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</si>
  <si>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</si>
  <si>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</si>
  <si>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</si>
  <si>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</si>
  <si>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</si>
  <si>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</si>
  <si>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</si>
  <si>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</si>
  <si>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</si>
  <si>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</si>
  <si>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</si>
  <si>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</si>
  <si>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</si>
  <si>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</si>
  <si>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</si>
  <si>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</si>
  <si>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</si>
  <si>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</si>
  <si>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</si>
  <si>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</si>
  <si>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</si>
  <si>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</si>
  <si>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</si>
  <si>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</si>
  <si>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</si>
  <si>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</si>
  <si>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</si>
  <si>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</si>
  <si>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</si>
  <si>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</si>
  <si>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</si>
  <si>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</si>
  <si>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</si>
  <si>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</si>
  <si>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</si>
  <si>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</si>
  <si>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</si>
  <si>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</si>
  <si>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</si>
  <si>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</si>
  <si>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</si>
  <si>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</si>
  <si>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</si>
  <si>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</si>
  <si>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</si>
  <si>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</si>
  <si>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</si>
  <si>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</si>
  <si>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</si>
  <si>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</si>
  <si>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</si>
  <si>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</si>
  <si>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</si>
  <si>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</si>
  <si>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</si>
  <si>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</si>
  <si>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</si>
  <si>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</si>
  <si>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</si>
  <si>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</si>
  <si>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</si>
  <si>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</si>
  <si>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</si>
  <si>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</si>
  <si>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</si>
  <si>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</si>
  <si>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</si>
  <si>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</si>
  <si>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</si>
  <si>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</si>
  <si>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</si>
  <si>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</si>
  <si>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</si>
  <si>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</si>
  <si>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</si>
  <si>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</si>
  <si>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</si>
  <si>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</si>
  <si>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</si>
  <si>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</si>
  <si>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</si>
  <si>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</si>
  <si>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</si>
  <si>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</si>
  <si>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</si>
  <si>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</si>
  <si>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</si>
  <si>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</si>
  <si>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</si>
  <si>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</si>
  <si>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</si>
  <si>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</si>
  <si>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</si>
  <si>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</si>
  <si>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</si>
  <si>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</si>
  <si>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</si>
  <si>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</si>
  <si>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</si>
  <si>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</si>
  <si>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</si>
  <si>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erwin</t>
  </si>
  <si>
    <t>ronald</t>
  </si>
  <si>
    <t>gilang</t>
  </si>
  <si>
    <t>hafis</t>
  </si>
  <si>
    <t>alfred</t>
  </si>
  <si>
    <t>yulika</t>
  </si>
  <si>
    <t>henbediona</t>
  </si>
  <si>
    <t>rini</t>
  </si>
  <si>
    <t>ridwan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</si>
</sst>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80" zoomScaleNormal="80" zoomScaleSheetLayoutView="85" workbookViewId="0">
      <selection sqref="A1:AB52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45597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98" t="s">
        <v>15</v>
      </c>
      <c r="D38" s="99">
        <v>0</v>
      </c>
      <c r="E38" s="99"/>
      <c r="F38" s="91">
        <v>0</v>
      </c>
      <c r="G38" s="91"/>
      <c r="H38" s="92"/>
      <c r="I38" s="91"/>
      <c r="J38" s="93"/>
      <c r="K38" s="94"/>
      <c r="L38" s="93"/>
      <c r="M38" s="94"/>
      <c r="N38" s="93">
        <v>12</v>
      </c>
      <c r="O38" s="94">
        <f>N38*data!$D$2</f>
        <v>420000</v>
      </c>
      <c r="P38" s="90">
        <f t="shared" ref="P38:Q44" si="30">J38+L38+N38</f>
        <v>12</v>
      </c>
      <c r="Q38" s="95">
        <f t="shared" si="30"/>
        <v>420000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12000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24000</v>
      </c>
      <c r="V38" s="93"/>
      <c r="W38" s="93">
        <v>23600</v>
      </c>
      <c r="X38" s="93"/>
      <c r="Y38" s="93"/>
      <c r="Z38" s="93"/>
      <c r="AA38" s="93"/>
      <c r="AB38" s="96">
        <f t="shared" ref="AB38:AB46" si="31">CEILING(SUM(Q38:AA38),500)</f>
        <v>480000</v>
      </c>
      <c r="AC38" s="10" t="s">
        <v>42</v>
      </c>
      <c r="AD38" s="124" t="str">
        <f>B38</f>
        <v>gilang</v>
      </c>
    </row>
    <row r="39" spans="1:31" ht="30" customHeight="1" x14ac:dyDescent="0.35">
      <c r="A39" s="82">
        <v>2</v>
      </c>
      <c r="B39" s="90" t="s">
        <v>124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/>
      <c r="K39" s="94"/>
      <c r="L39" s="93"/>
      <c r="M39" s="94"/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5350</v>
      </c>
      <c r="X39" s="93"/>
      <c r="Y39" s="93"/>
      <c r="Z39" s="93"/>
      <c r="AA39" s="93"/>
      <c r="AB39" s="115">
        <f t="shared" si="31"/>
        <v>5500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127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/>
      <c r="K40" s="108"/>
      <c r="L40" s="112"/>
      <c r="M40" s="108"/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1600</v>
      </c>
      <c r="X40" s="114"/>
      <c r="Y40" s="114"/>
      <c r="Z40" s="114"/>
      <c r="AA40" s="114"/>
      <c r="AB40" s="115">
        <f t="shared" si="31"/>
        <v>2000</v>
      </c>
      <c r="AC40" s="116" t="s">
        <v>42</v>
      </c>
      <c r="AD40" s="124" t="str">
        <f t="shared" si="32"/>
        <v>hafis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/>
      <c r="K41" s="94"/>
      <c r="L41" s="93"/>
      <c r="M41" s="94"/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4150</v>
      </c>
      <c r="X41" s="93"/>
      <c r="Y41" s="93"/>
      <c r="Z41" s="93"/>
      <c r="AA41" s="93"/>
      <c r="AB41" s="115">
        <f t="shared" si="31"/>
        <v>4500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/>
      <c r="K42" s="108"/>
      <c r="L42" s="112"/>
      <c r="M42" s="108"/>
      <c r="N42" s="112">
        <v>1</v>
      </c>
      <c r="O42" s="108">
        <f>N42*data!$D$2</f>
        <v>35000</v>
      </c>
      <c r="P42" s="108">
        <f t="shared" si="30"/>
        <v>1</v>
      </c>
      <c r="Q42" s="122">
        <f t="shared" si="30"/>
        <v>35000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2000</v>
      </c>
      <c r="V42" s="112"/>
      <c r="W42" s="114">
        <v>6100</v>
      </c>
      <c r="X42" s="112"/>
      <c r="Y42" s="112"/>
      <c r="Z42" s="112"/>
      <c r="AA42" s="112"/>
      <c r="AB42" s="115">
        <f t="shared" si="31"/>
        <v>43500</v>
      </c>
      <c r="AC42" s="123" t="s">
        <v>42</v>
      </c>
      <c r="AD42" s="124" t="str">
        <f t="shared" si="32"/>
        <v>reza</v>
      </c>
      <c r="AE42" s="125">
        <f>W42/P42</f>
        <v>6100</v>
      </c>
    </row>
    <row r="43" spans="1:31" ht="30" customHeight="1" x14ac:dyDescent="0.35">
      <c r="A43" s="82">
        <v>6</v>
      </c>
      <c r="B43" s="90" t="s">
        <v>128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6750</v>
      </c>
      <c r="X43" s="93"/>
      <c r="Y43" s="93"/>
      <c r="Z43" s="93"/>
      <c r="AA43" s="93"/>
      <c r="AB43" s="115">
        <f t="shared" si="31"/>
        <v>7000</v>
      </c>
      <c r="AC43" s="10"/>
      <c r="AD43" s="124" t="str">
        <f t="shared" si="32"/>
        <v>alfred</v>
      </c>
    </row>
    <row r="44" spans="1:31" ht="30" customHeight="1" x14ac:dyDescent="0.35">
      <c r="A44" s="118">
        <v>7</v>
      </c>
      <c r="B44" s="108" t="s">
        <v>118</v>
      </c>
      <c r="C44" s="119" t="s">
        <v>15</v>
      </c>
      <c r="D44" s="120">
        <v>0</v>
      </c>
      <c r="E44" s="120">
        <v>0</v>
      </c>
      <c r="F44" s="120">
        <v>0</v>
      </c>
      <c r="G44" s="120"/>
      <c r="H44" s="121"/>
      <c r="I44" s="120"/>
      <c r="J44" s="112"/>
      <c r="K44" s="108"/>
      <c r="L44" s="112"/>
      <c r="M44" s="108"/>
      <c r="N44" s="112"/>
      <c r="O44" s="108">
        <f>N44*data!$D$2</f>
        <v>0</v>
      </c>
      <c r="P44" s="126">
        <f>J44+L44+N44</f>
        <v>0</v>
      </c>
      <c r="Q44" s="113">
        <f t="shared" si="30"/>
        <v>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3100</v>
      </c>
      <c r="X44" s="112"/>
      <c r="Y44" s="112"/>
      <c r="Z44" s="112"/>
      <c r="AA44" s="112"/>
      <c r="AB44" s="115">
        <f t="shared" si="31"/>
        <v>3500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125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/>
      <c r="K45" s="90"/>
      <c r="L45" s="93"/>
      <c r="M45" s="90"/>
      <c r="N45" s="93"/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2800</v>
      </c>
      <c r="X45" s="93"/>
      <c r="Y45" s="93"/>
      <c r="Z45" s="93"/>
      <c r="AA45" s="93"/>
      <c r="AB45" s="96">
        <f t="shared" si="31"/>
        <v>3000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>
        <v>2700</v>
      </c>
      <c r="X46" s="93"/>
      <c r="Y46" s="93"/>
      <c r="Z46" s="93"/>
      <c r="AA46" s="93"/>
      <c r="AB46" s="96">
        <f t="shared" si="31"/>
        <v>3000</v>
      </c>
      <c r="AC46" s="10"/>
      <c r="AD46" s="124" t="str">
        <f t="shared" si="32"/>
        <v>yulika</v>
      </c>
    </row>
    <row r="47" spans="1:31" s="117" customFormat="1" ht="30" customHeight="1" x14ac:dyDescent="0.35">
      <c r="A47" s="82">
        <v>8</v>
      </c>
      <c r="B47" s="90" t="s">
        <v>130</v>
      </c>
      <c r="C47" s="128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/>
      <c r="P47" s="90">
        <f t="shared" ref="P47" si="34">J47+L47+N47</f>
        <v>0</v>
      </c>
      <c r="Q47" s="129">
        <f>K47+M47+O47</f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30">
        <v>15600</v>
      </c>
      <c r="X47" s="93"/>
      <c r="Y47" s="93"/>
      <c r="Z47" s="93"/>
      <c r="AA47" s="93"/>
      <c r="AB47" s="96">
        <f t="shared" ref="AB47:AB48" si="35">CEILING(SUM(Q47:AA47),500)</f>
        <v>16000</v>
      </c>
      <c r="AC47" s="10" t="s">
        <v>42</v>
      </c>
      <c r="AD47" s="124" t="str">
        <f t="shared" ref="AD47:AD48" si="36">B47</f>
        <v>henbediona</v>
      </c>
      <c r="AE47" s="125" t="e">
        <f>W47/P47</f>
        <v>#DIV/0!</v>
      </c>
    </row>
    <row r="48" spans="1:31" ht="30" customHeight="1" x14ac:dyDescent="0.35">
      <c r="A48" s="82">
        <v>9</v>
      </c>
      <c r="B48" s="90" t="s">
        <v>131</v>
      </c>
      <c r="C48" s="101"/>
      <c r="D48" s="91"/>
      <c r="E48" s="91"/>
      <c r="F48" s="91"/>
      <c r="G48" s="91"/>
      <c r="H48" s="92"/>
      <c r="I48" s="91"/>
      <c r="J48" s="93"/>
      <c r="K48" s="94"/>
      <c r="L48" s="93"/>
      <c r="M48" s="94"/>
      <c r="N48" s="93"/>
      <c r="O48" s="94"/>
      <c r="P48" s="90"/>
      <c r="Q48" s="93"/>
      <c r="R48" s="93"/>
      <c r="S48" s="93"/>
      <c r="T48" s="93"/>
      <c r="U48" s="93"/>
      <c r="V48" s="93"/>
      <c r="W48" s="93">
        <v>1200</v>
      </c>
      <c r="X48" s="93"/>
      <c r="Y48" s="93"/>
      <c r="Z48" s="93"/>
      <c r="AA48" s="93"/>
      <c r="AB48" s="96">
        <f t="shared" si="35"/>
        <v>1500</v>
      </c>
      <c r="AC48" s="10"/>
      <c r="AD48" s="124" t="str">
        <f t="shared" si="36"/>
        <v>rini</v>
      </c>
    </row>
    <row r="49" spans="1:30" ht="30" customHeight="1" x14ac:dyDescent="0.35">
      <c r="A49" s="82">
        <v>9</v>
      </c>
      <c r="B49" s="90" t="s">
        <v>132</v>
      </c>
      <c r="C49" s="101"/>
      <c r="D49" s="91"/>
      <c r="E49" s="91"/>
      <c r="F49" s="91"/>
      <c r="G49" s="91"/>
      <c r="H49" s="92"/>
      <c r="I49" s="91"/>
      <c r="J49" s="93"/>
      <c r="K49" s="94"/>
      <c r="L49" s="93"/>
      <c r="M49" s="94"/>
      <c r="N49" s="93"/>
      <c r="O49" s="94"/>
      <c r="P49" s="90"/>
      <c r="Q49" s="93"/>
      <c r="R49" s="93"/>
      <c r="S49" s="93"/>
      <c r="T49" s="93"/>
      <c r="U49" s="93"/>
      <c r="V49" s="93"/>
      <c r="W49" s="93">
        <v>6100</v>
      </c>
      <c r="X49" s="93"/>
      <c r="Y49" s="93"/>
      <c r="Z49" s="93"/>
      <c r="AA49" s="93"/>
      <c r="AB49" s="96">
        <f t="shared" ref="AB49" si="37">CEILING(SUM(Q49:AA49),500)</f>
        <v>6500</v>
      </c>
      <c r="AC49" s="10"/>
      <c r="AD49" s="124" t="str">
        <f t="shared" ref="AD49" si="38">B49</f>
        <v>ridwan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 t="shared" ref="K50" si="39">SUM(K38:K45)</f>
        <v>0</v>
      </c>
      <c r="L50" s="84">
        <f>SUM(L38:L46)</f>
        <v>0</v>
      </c>
      <c r="M50" s="84">
        <f t="shared" ref="M50" si="40">SUM(M38:M45)</f>
        <v>0</v>
      </c>
      <c r="N50" s="84">
        <f>SUM(N38:N46)</f>
        <v>13</v>
      </c>
      <c r="O50" s="84">
        <f t="shared" ref="O50:V50" si="41">SUM(O38:O45)</f>
        <v>455000</v>
      </c>
      <c r="P50" s="84">
        <f t="shared" si="41"/>
        <v>13</v>
      </c>
      <c r="Q50" s="84">
        <f t="shared" si="41"/>
        <v>455000</v>
      </c>
      <c r="R50" s="84">
        <f t="shared" si="41"/>
        <v>0</v>
      </c>
      <c r="S50" s="84">
        <f t="shared" si="41"/>
        <v>12000</v>
      </c>
      <c r="T50" s="84">
        <f t="shared" si="41"/>
        <v>0</v>
      </c>
      <c r="U50" s="84">
        <f t="shared" si="41"/>
        <v>26000</v>
      </c>
      <c r="V50" s="84">
        <f t="shared" si="41"/>
        <v>0</v>
      </c>
      <c r="W50" s="84">
        <f>SUM(W38:W49)</f>
        <v>79050</v>
      </c>
      <c r="X50" s="84">
        <f t="shared" ref="X50:AA50" si="42">SUM(X38:X46)</f>
        <v>0</v>
      </c>
      <c r="Y50" s="84">
        <f t="shared" si="42"/>
        <v>0</v>
      </c>
      <c r="Z50" s="84">
        <f t="shared" si="42"/>
        <v>0</v>
      </c>
      <c r="AA50" s="84">
        <f t="shared" si="42"/>
        <v>0</v>
      </c>
      <c r="AB50" s="84">
        <f>SUM(AB38:AB49)</f>
        <v>576000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119</v>
      </c>
      <c r="AB51" s="88">
        <f ca="1">NOW()</f>
        <v>45634.595053356483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120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45634.595053356483</v>
      </c>
      <c r="E14">
        <f t="shared" ca="1" si="1"/>
        <v>5</v>
      </c>
      <c r="F14">
        <f t="shared" ca="1" si="2"/>
        <v>10</v>
      </c>
      <c r="G14">
        <f t="shared" ca="1" si="3"/>
        <v>20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45634.595053356483</v>
      </c>
      <c r="E20" s="85">
        <f t="shared" ca="1" si="4"/>
        <v>4</v>
      </c>
      <c r="F20" s="85">
        <f t="shared" ca="1" si="5"/>
        <v>8</v>
      </c>
      <c r="G20" s="85">
        <f t="shared" ca="1" si="6"/>
        <v>7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45634.595053356483</v>
      </c>
      <c r="E29" s="85">
        <f t="shared" ref="E29" ca="1" si="11">DATEDIF(C29,D29,"Y")</f>
        <v>3</v>
      </c>
      <c r="F29" s="85">
        <f t="shared" ref="F29" ca="1" si="12">DATEDIF(C29,D29,"ym")</f>
        <v>3</v>
      </c>
      <c r="G29" s="85">
        <f t="shared" ref="G29" ca="1" si="13">DATEDIF(C29,D29,"md")</f>
        <v>29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45634.595053356483</v>
      </c>
      <c r="E30" s="34">
        <f t="shared" ref="E30" ca="1" si="14">DATEDIF(C30,D30,"Y")</f>
        <v>3</v>
      </c>
      <c r="F30" s="34">
        <f t="shared" ref="F30" ca="1" si="15">DATEDIF(C30,D30,"ym")</f>
        <v>1</v>
      </c>
      <c r="G30" s="34">
        <f t="shared" ref="G30" ca="1" si="16">DATEDIF(C30,D30,"md")</f>
        <v>25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2024-12-08T07:27:27Z</cp:lastPrinted>
  <dcterms:created xsi:type="dcterms:W3CDTF">2019-08-11T08:31:27Z</dcterms:created>
  <dcterms:modified xsi:type="dcterms:W3CDTF">2024-12-08T07:46:39Z</dcterms:modified>
</cp:coreProperties>
</file>